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3\60\06634_6R\roadway\spreadsheets\"/>
    </mc:Choice>
  </mc:AlternateContent>
  <bookViews>
    <workbookView xWindow="0" yWindow="0" windowWidth="19200" windowHeight="11580"/>
  </bookViews>
  <sheets>
    <sheet name="Petroleum Cont. Mats." sheetId="1" r:id="rId1"/>
    <sheet name="Enviro. Haz. Wast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6" i="1"/>
  <c r="F35" i="1" l="1"/>
  <c r="H35" i="1" s="1"/>
  <c r="H7" i="1"/>
  <c r="H8" i="1"/>
  <c r="H9" i="1"/>
  <c r="H16" i="1"/>
  <c r="H17" i="1"/>
  <c r="H19" i="1"/>
  <c r="H25" i="1"/>
  <c r="H26" i="1"/>
  <c r="H28" i="1"/>
  <c r="H29" i="1"/>
  <c r="H31" i="1"/>
  <c r="H32" i="1"/>
  <c r="H33" i="1"/>
  <c r="H34" i="1"/>
  <c r="H6" i="1"/>
  <c r="H14" i="2"/>
  <c r="H5" i="2"/>
  <c r="H6" i="2"/>
  <c r="H7" i="2"/>
  <c r="H8" i="2"/>
  <c r="H9" i="2"/>
  <c r="H10" i="2"/>
  <c r="F10" i="2" l="1"/>
  <c r="F9" i="2"/>
  <c r="G9" i="2" s="1"/>
  <c r="F8" i="2"/>
  <c r="G8" i="2" s="1"/>
  <c r="G7" i="2"/>
  <c r="F7" i="2"/>
  <c r="F6" i="2"/>
  <c r="F5" i="2"/>
  <c r="G5" i="2" s="1"/>
  <c r="F4" i="2"/>
  <c r="F14" i="2"/>
  <c r="G14" i="2" s="1"/>
  <c r="F7" i="1"/>
  <c r="G7" i="1"/>
  <c r="F8" i="1"/>
  <c r="G8" i="1"/>
  <c r="F9" i="1"/>
  <c r="G9" i="1" s="1"/>
  <c r="F13" i="1"/>
  <c r="G13" i="1" s="1"/>
  <c r="F14" i="1"/>
  <c r="H14" i="1" s="1"/>
  <c r="G14" i="1"/>
  <c r="F15" i="1"/>
  <c r="F16" i="1"/>
  <c r="G16" i="1"/>
  <c r="F17" i="1"/>
  <c r="G17" i="1" s="1"/>
  <c r="F18" i="1"/>
  <c r="H18" i="1" s="1"/>
  <c r="F19" i="1"/>
  <c r="G19" i="1"/>
  <c r="F23" i="1"/>
  <c r="F25" i="1"/>
  <c r="G25" i="1" s="1"/>
  <c r="F26" i="1"/>
  <c r="F28" i="1"/>
  <c r="G28" i="1" s="1"/>
  <c r="F29" i="1"/>
  <c r="G29" i="1" s="1"/>
  <c r="F31" i="1"/>
  <c r="G31" i="1" s="1"/>
  <c r="F32" i="1"/>
  <c r="G32" i="1"/>
  <c r="F33" i="1"/>
  <c r="G33" i="1" s="1"/>
  <c r="F34" i="1"/>
  <c r="G34" i="1"/>
  <c r="F6" i="1"/>
  <c r="G6" i="1" s="1"/>
  <c r="G23" i="1" l="1"/>
  <c r="H23" i="1"/>
  <c r="G4" i="2"/>
  <c r="H4" i="2"/>
  <c r="G15" i="1"/>
  <c r="H15" i="1"/>
  <c r="H36" i="1"/>
  <c r="G6" i="2"/>
  <c r="G10" i="2"/>
  <c r="G18" i="1"/>
  <c r="G26" i="1"/>
  <c r="G36" i="1" l="1"/>
  <c r="H16" i="2"/>
  <c r="G16" i="2"/>
</calcChain>
</file>

<file path=xl/sharedStrings.xml><?xml version="1.0" encoding="utf-8"?>
<sst xmlns="http://schemas.openxmlformats.org/spreadsheetml/2006/main" count="67" uniqueCount="38">
  <si>
    <t>Parcel #</t>
  </si>
  <si>
    <t>010-255779</t>
  </si>
  <si>
    <t>010-255895</t>
  </si>
  <si>
    <t>010-023620</t>
  </si>
  <si>
    <t>010-207321</t>
  </si>
  <si>
    <t>010-066817</t>
  </si>
  <si>
    <t>010-020231</t>
  </si>
  <si>
    <t>010-046676</t>
  </si>
  <si>
    <t>010-066601</t>
  </si>
  <si>
    <t>010-248905</t>
  </si>
  <si>
    <t>Volume
(CU FT)</t>
  </si>
  <si>
    <t>Depth
(FT)</t>
  </si>
  <si>
    <t>Area
(SQ FT)</t>
  </si>
  <si>
    <t>Volume
(CU YD)</t>
  </si>
  <si>
    <t>Bike Path</t>
  </si>
  <si>
    <t>Prop. Waterline</t>
  </si>
  <si>
    <t>Prop. Storm</t>
  </si>
  <si>
    <t>1503L Footing 1</t>
  </si>
  <si>
    <t>1503L Footing 2</t>
  </si>
  <si>
    <t>1503L Drilled Shafts 1</t>
  </si>
  <si>
    <t>1503L Drilled Shafts 2</t>
  </si>
  <si>
    <t>Weight
(TONS)</t>
  </si>
  <si>
    <t>Mound St. driveway</t>
  </si>
  <si>
    <t>Prop. Electric</t>
  </si>
  <si>
    <t>I-71 SB</t>
  </si>
  <si>
    <t>Total</t>
  </si>
  <si>
    <t>Civic Center Dr.</t>
  </si>
  <si>
    <t>AEP Parking Lot</t>
  </si>
  <si>
    <t>N/A</t>
  </si>
  <si>
    <t>Tennis Court</t>
  </si>
  <si>
    <t>Ramp D7</t>
  </si>
  <si>
    <t>Short St LT</t>
  </si>
  <si>
    <t>Short St RT</t>
  </si>
  <si>
    <t>Proposed
Impact</t>
  </si>
  <si>
    <t>Petroleum Contaminated Materials</t>
  </si>
  <si>
    <t>Environmental: Hazardous Waste</t>
  </si>
  <si>
    <t>River Sediment</t>
  </si>
  <si>
    <t>In Project 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</si>
</sst>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6" fillId="0" borderId="4" xfId="0" applyNumberFormat="1" applyFont="1" applyBorder="1" applyAlignment="1">
      <alignment horizontal="center"/>
    </xf>
    <xf numFmtId="2" fontId="6" fillId="0" borderId="5" xfId="0" applyNumberFormat="1" applyFont="1" applyBorder="1"/>
    <xf numFmtId="2" fontId="6" fillId="0" borderId="6" xfId="0" applyNumberFormat="1" applyFont="1" applyBorder="1"/>
    <xf numFmtId="2" fontId="5" fillId="0" borderId="0" xfId="0" applyNumberFormat="1" applyFont="1"/>
    <xf numFmtId="0" fontId="5" fillId="0" borderId="0" xfId="0" applyFont="1"/>
    <xf numFmtId="2" fontId="4" fillId="0" borderId="1" xfId="0" applyNumberFormat="1" applyFont="1" applyBorder="1" applyAlignment="1">
      <alignment horizontal="center" wrapText="1"/>
    </xf>
    <xf numFmtId="2" fontId="7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0" fillId="0" borderId="7" xfId="0" applyNumberFormat="1" applyBorder="1"/>
    <xf numFmtId="2" fontId="1" fillId="0" borderId="8" xfId="0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0" fillId="0" borderId="8" xfId="0" applyNumberFormat="1" applyBorder="1"/>
    <xf numFmtId="0" fontId="1" fillId="2" borderId="2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6"/>
  <sheetViews>
    <sheetView tabSelected="1" topLeftCell="A22" zoomScaleNormal="100" workbookViewId="0">
      <selection activeCell="K13" sqref="K13"/>
    </sheetView>
  </sheetViews>
  <sheetFormatPr defaultRowHeight="15" x14ac:dyDescent="0.25"/>
  <cols>
    <col min="2" max="2" width="12.625" style="1" customWidth="1"/>
    <col min="3" max="3" width="19.875" style="4" bestFit="1" customWidth="1"/>
    <col min="4" max="4" width="11" style="4" bestFit="1" customWidth="1"/>
    <col min="5" max="5" width="9.125" style="5"/>
    <col min="6" max="6" width="9.625" style="4" bestFit="1" customWidth="1"/>
    <col min="7" max="7" width="12.125" style="3" customWidth="1"/>
    <col min="8" max="8" width="12.375" style="3" customWidth="1"/>
    <col min="9" max="11" width="9.125" style="3"/>
  </cols>
  <sheetData>
    <row r="1" spans="2:10" x14ac:dyDescent="0.25">
      <c r="B1" s="30" t="s">
        <v>34</v>
      </c>
      <c r="C1" s="30"/>
      <c r="D1" s="30"/>
      <c r="E1" s="30"/>
      <c r="F1" s="30"/>
      <c r="G1" s="30"/>
      <c r="H1" s="30"/>
    </row>
    <row r="3" spans="2:10" ht="30" x14ac:dyDescent="0.25">
      <c r="B3" s="7" t="s">
        <v>0</v>
      </c>
      <c r="C3" s="6" t="s">
        <v>33</v>
      </c>
      <c r="D3" s="6" t="s">
        <v>12</v>
      </c>
      <c r="E3" s="18" t="s">
        <v>11</v>
      </c>
      <c r="F3" s="6" t="s">
        <v>10</v>
      </c>
      <c r="G3" s="6" t="s">
        <v>13</v>
      </c>
      <c r="H3" s="6" t="s">
        <v>21</v>
      </c>
    </row>
    <row r="4" spans="2:10" x14ac:dyDescent="0.25">
      <c r="B4" s="9" t="s">
        <v>1</v>
      </c>
      <c r="C4" s="21" t="s">
        <v>28</v>
      </c>
      <c r="D4" s="22"/>
      <c r="E4" s="23"/>
      <c r="F4" s="22"/>
      <c r="G4" s="24"/>
      <c r="H4" s="24"/>
    </row>
    <row r="5" spans="2:10" x14ac:dyDescent="0.25">
      <c r="B5" s="8"/>
      <c r="C5" s="25"/>
      <c r="D5" s="26"/>
      <c r="E5" s="27"/>
      <c r="F5" s="26"/>
      <c r="G5" s="28"/>
      <c r="H5" s="28"/>
    </row>
    <row r="6" spans="2:10" x14ac:dyDescent="0.25">
      <c r="B6" s="9" t="s">
        <v>9</v>
      </c>
      <c r="C6" s="25" t="s">
        <v>22</v>
      </c>
      <c r="D6" s="26">
        <v>380.0958</v>
      </c>
      <c r="E6" s="27">
        <v>1</v>
      </c>
      <c r="F6" s="26">
        <f t="shared" ref="F6" si="0">D6*E6</f>
        <v>380.0958</v>
      </c>
      <c r="G6" s="28">
        <f t="shared" ref="G6:G34" si="1">F6/27</f>
        <v>14.077622222222223</v>
      </c>
      <c r="H6" s="28">
        <f>F6*110/2000</f>
        <v>20.905269000000001</v>
      </c>
    </row>
    <row r="7" spans="2:10" x14ac:dyDescent="0.25">
      <c r="B7" s="9"/>
      <c r="C7" s="25" t="s">
        <v>23</v>
      </c>
      <c r="D7" s="26">
        <v>1154.567</v>
      </c>
      <c r="E7" s="27">
        <v>5</v>
      </c>
      <c r="F7" s="26">
        <f t="shared" ref="F7:F34" si="2">D7*E7</f>
        <v>5772.835</v>
      </c>
      <c r="G7" s="28">
        <f t="shared" si="1"/>
        <v>213.80870370370371</v>
      </c>
      <c r="H7" s="28">
        <f t="shared" ref="H7:H34" si="3">F7*110/2000</f>
        <v>317.50592499999999</v>
      </c>
    </row>
    <row r="8" spans="2:10" x14ac:dyDescent="0.25">
      <c r="B8" s="9"/>
      <c r="C8" s="25"/>
      <c r="D8" s="26"/>
      <c r="E8" s="27"/>
      <c r="F8" s="26">
        <f t="shared" si="2"/>
        <v>0</v>
      </c>
      <c r="G8" s="28">
        <f t="shared" si="1"/>
        <v>0</v>
      </c>
      <c r="H8" s="28">
        <f t="shared" si="3"/>
        <v>0</v>
      </c>
    </row>
    <row r="9" spans="2:10" x14ac:dyDescent="0.25">
      <c r="B9" s="10" t="s">
        <v>29</v>
      </c>
      <c r="C9" s="25" t="s">
        <v>30</v>
      </c>
      <c r="D9" s="26">
        <v>3398.6576</v>
      </c>
      <c r="E9" s="27">
        <v>2</v>
      </c>
      <c r="F9" s="26">
        <f t="shared" si="2"/>
        <v>6797.3152</v>
      </c>
      <c r="G9" s="28">
        <f t="shared" si="1"/>
        <v>251.75241481481481</v>
      </c>
      <c r="H9" s="28">
        <f t="shared" si="3"/>
        <v>373.85233600000004</v>
      </c>
    </row>
    <row r="10" spans="2:10" x14ac:dyDescent="0.25">
      <c r="B10" s="10"/>
      <c r="C10" s="25"/>
      <c r="D10" s="26"/>
      <c r="E10" s="27"/>
      <c r="F10" s="26"/>
      <c r="G10" s="28"/>
      <c r="H10" s="28"/>
    </row>
    <row r="11" spans="2:10" x14ac:dyDescent="0.25">
      <c r="B11" s="10" t="s">
        <v>2</v>
      </c>
      <c r="C11" s="25" t="s">
        <v>28</v>
      </c>
      <c r="D11" s="26"/>
      <c r="E11" s="27"/>
      <c r="F11" s="26"/>
      <c r="G11" s="28"/>
      <c r="H11" s="28"/>
    </row>
    <row r="12" spans="2:10" x14ac:dyDescent="0.25">
      <c r="B12" s="10"/>
      <c r="C12" s="25"/>
      <c r="D12" s="26"/>
      <c r="E12" s="27"/>
      <c r="F12" s="26"/>
      <c r="G12" s="28"/>
      <c r="H12" s="28"/>
    </row>
    <row r="13" spans="2:10" x14ac:dyDescent="0.25">
      <c r="B13" s="29" t="s">
        <v>3</v>
      </c>
      <c r="C13" s="25" t="s">
        <v>14</v>
      </c>
      <c r="D13" s="26"/>
      <c r="E13" s="27"/>
      <c r="F13" s="26">
        <f t="shared" si="2"/>
        <v>0</v>
      </c>
      <c r="G13" s="28">
        <f t="shared" si="1"/>
        <v>0</v>
      </c>
      <c r="H13" s="28"/>
      <c r="J13" s="3" t="s">
        <v>37</v>
      </c>
    </row>
    <row r="14" spans="2:10" x14ac:dyDescent="0.25">
      <c r="B14" s="10"/>
      <c r="C14" s="25" t="s">
        <v>15</v>
      </c>
      <c r="D14" s="26">
        <v>1500</v>
      </c>
      <c r="E14" s="27">
        <v>5</v>
      </c>
      <c r="F14" s="26">
        <f t="shared" si="2"/>
        <v>7500</v>
      </c>
      <c r="G14" s="28">
        <f t="shared" si="1"/>
        <v>277.77777777777777</v>
      </c>
      <c r="H14" s="28">
        <f t="shared" si="3"/>
        <v>412.5</v>
      </c>
    </row>
    <row r="15" spans="2:10" x14ac:dyDescent="0.25">
      <c r="B15" s="10"/>
      <c r="C15" s="25" t="s">
        <v>16</v>
      </c>
      <c r="D15" s="26">
        <v>2025</v>
      </c>
      <c r="E15" s="27">
        <v>4.5</v>
      </c>
      <c r="F15" s="26">
        <f t="shared" si="2"/>
        <v>9112.5</v>
      </c>
      <c r="G15" s="28">
        <f t="shared" si="1"/>
        <v>337.5</v>
      </c>
      <c r="H15" s="28">
        <f t="shared" si="3"/>
        <v>501.1875</v>
      </c>
    </row>
    <row r="16" spans="2:10" x14ac:dyDescent="0.25">
      <c r="B16" s="10"/>
      <c r="C16" s="25" t="s">
        <v>17</v>
      </c>
      <c r="D16" s="26">
        <v>1267.8557000000001</v>
      </c>
      <c r="E16" s="27">
        <v>16.5</v>
      </c>
      <c r="F16" s="26">
        <f t="shared" si="2"/>
        <v>20919.619050000001</v>
      </c>
      <c r="G16" s="28">
        <f t="shared" si="1"/>
        <v>774.80070555555562</v>
      </c>
      <c r="H16" s="28">
        <f t="shared" si="3"/>
        <v>1150.5790477500002</v>
      </c>
      <c r="I16" s="3">
        <f>H16*0.2</f>
        <v>230.11580955000005</v>
      </c>
    </row>
    <row r="17" spans="2:10" x14ac:dyDescent="0.25">
      <c r="B17" s="10"/>
      <c r="C17" s="25" t="s">
        <v>19</v>
      </c>
      <c r="D17" s="26">
        <v>63.6173</v>
      </c>
      <c r="E17" s="27">
        <v>26.25</v>
      </c>
      <c r="F17" s="26">
        <f t="shared" si="2"/>
        <v>1669.954125</v>
      </c>
      <c r="G17" s="28">
        <f t="shared" si="1"/>
        <v>61.85015277777778</v>
      </c>
      <c r="H17" s="28">
        <f t="shared" si="3"/>
        <v>91.847476874999998</v>
      </c>
    </row>
    <row r="18" spans="2:10" x14ac:dyDescent="0.25">
      <c r="B18" s="10"/>
      <c r="C18" s="25" t="s">
        <v>18</v>
      </c>
      <c r="D18" s="26">
        <v>1326.741</v>
      </c>
      <c r="E18" s="27">
        <v>14.25</v>
      </c>
      <c r="F18" s="26">
        <f t="shared" si="2"/>
        <v>18906.059249999998</v>
      </c>
      <c r="G18" s="28">
        <f t="shared" si="1"/>
        <v>700.22441666666657</v>
      </c>
      <c r="H18" s="28">
        <f t="shared" si="3"/>
        <v>1039.8332587499999</v>
      </c>
      <c r="I18" s="3">
        <f>H18*0.1</f>
        <v>103.98332587499999</v>
      </c>
    </row>
    <row r="19" spans="2:10" x14ac:dyDescent="0.25">
      <c r="B19" s="10"/>
      <c r="C19" s="25" t="s">
        <v>20</v>
      </c>
      <c r="D19" s="26">
        <v>63.6173</v>
      </c>
      <c r="E19" s="27">
        <v>18.5</v>
      </c>
      <c r="F19" s="26">
        <f t="shared" si="2"/>
        <v>1176.9200499999999</v>
      </c>
      <c r="G19" s="28">
        <f t="shared" si="1"/>
        <v>43.589631481481483</v>
      </c>
      <c r="H19" s="28">
        <f t="shared" si="3"/>
        <v>64.730602750000003</v>
      </c>
    </row>
    <row r="20" spans="2:10" x14ac:dyDescent="0.25">
      <c r="B20" s="10"/>
      <c r="C20" s="25"/>
      <c r="D20" s="26"/>
      <c r="E20" s="27"/>
      <c r="F20" s="26"/>
      <c r="G20" s="28"/>
      <c r="H20" s="28"/>
    </row>
    <row r="21" spans="2:10" x14ac:dyDescent="0.25">
      <c r="B21" s="29" t="s">
        <v>4</v>
      </c>
      <c r="C21" s="25" t="s">
        <v>28</v>
      </c>
      <c r="D21" s="26"/>
      <c r="E21" s="27"/>
      <c r="F21" s="26"/>
      <c r="G21" s="28"/>
      <c r="H21" s="28"/>
    </row>
    <row r="22" spans="2:10" x14ac:dyDescent="0.25">
      <c r="B22" s="10"/>
      <c r="C22" s="25"/>
      <c r="D22" s="26"/>
      <c r="E22" s="27"/>
      <c r="F22" s="26"/>
      <c r="G22" s="28"/>
      <c r="H22" s="28"/>
    </row>
    <row r="23" spans="2:10" x14ac:dyDescent="0.25">
      <c r="B23" s="29" t="s">
        <v>5</v>
      </c>
      <c r="C23" s="25" t="s">
        <v>31</v>
      </c>
      <c r="D23" s="26"/>
      <c r="E23" s="27"/>
      <c r="F23" s="26">
        <f t="shared" si="2"/>
        <v>0</v>
      </c>
      <c r="G23" s="28">
        <f t="shared" si="1"/>
        <v>0</v>
      </c>
      <c r="H23" s="28">
        <f t="shared" si="3"/>
        <v>0</v>
      </c>
      <c r="J23" s="3" t="s">
        <v>37</v>
      </c>
    </row>
    <row r="24" spans="2:10" x14ac:dyDescent="0.25">
      <c r="B24" s="10"/>
      <c r="C24" s="25"/>
      <c r="D24" s="26"/>
      <c r="E24" s="27"/>
      <c r="F24" s="26"/>
      <c r="G24" s="28"/>
      <c r="H24" s="28"/>
    </row>
    <row r="25" spans="2:10" x14ac:dyDescent="0.25">
      <c r="B25" s="10" t="s">
        <v>6</v>
      </c>
      <c r="C25" s="25" t="s">
        <v>27</v>
      </c>
      <c r="D25" s="26">
        <v>478.41230000000002</v>
      </c>
      <c r="E25" s="27">
        <v>1.5</v>
      </c>
      <c r="F25" s="26">
        <f t="shared" si="2"/>
        <v>717.61845000000005</v>
      </c>
      <c r="G25" s="28">
        <f t="shared" si="1"/>
        <v>26.578461111111114</v>
      </c>
      <c r="H25" s="28">
        <f t="shared" si="3"/>
        <v>39.469014749999999</v>
      </c>
    </row>
    <row r="26" spans="2:10" x14ac:dyDescent="0.25">
      <c r="B26" s="10"/>
      <c r="C26" s="25" t="s">
        <v>23</v>
      </c>
      <c r="D26" s="26">
        <v>867.62239999999997</v>
      </c>
      <c r="E26" s="27">
        <v>5</v>
      </c>
      <c r="F26" s="26">
        <f t="shared" si="2"/>
        <v>4338.1120000000001</v>
      </c>
      <c r="G26" s="28">
        <f t="shared" si="1"/>
        <v>160.6708148148148</v>
      </c>
      <c r="H26" s="28">
        <f t="shared" si="3"/>
        <v>238.59616</v>
      </c>
    </row>
    <row r="27" spans="2:10" x14ac:dyDescent="0.25">
      <c r="B27" s="10"/>
      <c r="C27" s="25"/>
      <c r="D27" s="26"/>
      <c r="E27" s="27"/>
      <c r="F27" s="26"/>
      <c r="G27" s="28"/>
      <c r="H27" s="28"/>
    </row>
    <row r="28" spans="2:10" x14ac:dyDescent="0.25">
      <c r="B28" s="10" t="s">
        <v>7</v>
      </c>
      <c r="C28" s="25" t="s">
        <v>26</v>
      </c>
      <c r="D28" s="26">
        <v>320.26940000000002</v>
      </c>
      <c r="E28" s="27">
        <v>0.75</v>
      </c>
      <c r="F28" s="26">
        <f t="shared" si="2"/>
        <v>240.20205000000001</v>
      </c>
      <c r="G28" s="28">
        <f t="shared" si="1"/>
        <v>8.8963722222222223</v>
      </c>
      <c r="H28" s="28">
        <f t="shared" si="3"/>
        <v>13.21111275</v>
      </c>
    </row>
    <row r="29" spans="2:10" x14ac:dyDescent="0.25">
      <c r="B29" s="10"/>
      <c r="C29" s="25" t="s">
        <v>23</v>
      </c>
      <c r="D29" s="26">
        <v>8352.9662000000008</v>
      </c>
      <c r="E29" s="27">
        <v>5</v>
      </c>
      <c r="F29" s="26">
        <f t="shared" si="2"/>
        <v>41764.831000000006</v>
      </c>
      <c r="G29" s="28">
        <f t="shared" si="1"/>
        <v>1546.8455925925928</v>
      </c>
      <c r="H29" s="28">
        <f t="shared" si="3"/>
        <v>2297.065705</v>
      </c>
    </row>
    <row r="30" spans="2:10" x14ac:dyDescent="0.25">
      <c r="B30" s="10"/>
      <c r="C30" s="25"/>
      <c r="D30" s="26"/>
      <c r="E30" s="27"/>
      <c r="F30" s="26"/>
      <c r="G30" s="28"/>
      <c r="H30" s="28"/>
    </row>
    <row r="31" spans="2:10" x14ac:dyDescent="0.25">
      <c r="B31" s="10" t="s">
        <v>8</v>
      </c>
      <c r="C31" s="25" t="s">
        <v>24</v>
      </c>
      <c r="D31" s="26">
        <v>3188.8103000000001</v>
      </c>
      <c r="E31" s="27">
        <v>9.5</v>
      </c>
      <c r="F31" s="26">
        <f t="shared" si="2"/>
        <v>30293.69785</v>
      </c>
      <c r="G31" s="28">
        <f t="shared" si="1"/>
        <v>1121.9888092592594</v>
      </c>
      <c r="H31" s="28">
        <f t="shared" si="3"/>
        <v>1666.1533817499999</v>
      </c>
    </row>
    <row r="32" spans="2:10" x14ac:dyDescent="0.25">
      <c r="B32" s="10"/>
      <c r="C32" s="25" t="s">
        <v>26</v>
      </c>
      <c r="D32" s="26">
        <v>42.75</v>
      </c>
      <c r="E32" s="27">
        <v>0.75</v>
      </c>
      <c r="F32" s="26">
        <f t="shared" si="2"/>
        <v>32.0625</v>
      </c>
      <c r="G32" s="28">
        <f t="shared" si="1"/>
        <v>1.1875</v>
      </c>
      <c r="H32" s="28">
        <f t="shared" si="3"/>
        <v>1.7634375</v>
      </c>
    </row>
    <row r="33" spans="2:11" x14ac:dyDescent="0.25">
      <c r="B33" s="10"/>
      <c r="C33" s="25" t="s">
        <v>23</v>
      </c>
      <c r="D33" s="26">
        <v>8352.9662000000008</v>
      </c>
      <c r="E33" s="27">
        <v>5</v>
      </c>
      <c r="F33" s="26">
        <f t="shared" si="2"/>
        <v>41764.831000000006</v>
      </c>
      <c r="G33" s="28">
        <f t="shared" si="1"/>
        <v>1546.8455925925928</v>
      </c>
      <c r="H33" s="28">
        <f t="shared" si="3"/>
        <v>2297.065705</v>
      </c>
    </row>
    <row r="34" spans="2:11" x14ac:dyDescent="0.25">
      <c r="B34" s="10"/>
      <c r="C34" s="25" t="s">
        <v>32</v>
      </c>
      <c r="D34" s="26">
        <v>1217.6061</v>
      </c>
      <c r="E34" s="27">
        <v>2.5</v>
      </c>
      <c r="F34" s="26">
        <f t="shared" si="2"/>
        <v>3044.0152499999999</v>
      </c>
      <c r="G34" s="28">
        <f t="shared" si="1"/>
        <v>112.74130555555556</v>
      </c>
      <c r="H34" s="28">
        <f t="shared" si="3"/>
        <v>167.42083875</v>
      </c>
    </row>
    <row r="35" spans="2:11" x14ac:dyDescent="0.25">
      <c r="B35" s="20" t="s">
        <v>36</v>
      </c>
      <c r="C35" s="25"/>
      <c r="D35" s="26"/>
      <c r="E35" s="27"/>
      <c r="F35" s="26">
        <f>G35*27</f>
        <v>54540</v>
      </c>
      <c r="G35" s="28">
        <v>2020</v>
      </c>
      <c r="H35" s="28">
        <f t="shared" ref="H35" si="4">F35*110/2000</f>
        <v>2999.7</v>
      </c>
    </row>
    <row r="36" spans="2:11" s="17" customFormat="1" ht="15.75" x14ac:dyDescent="0.25">
      <c r="B36" s="11"/>
      <c r="C36" s="12"/>
      <c r="D36" s="12"/>
      <c r="E36" s="19"/>
      <c r="F36" s="13" t="s">
        <v>25</v>
      </c>
      <c r="G36" s="14">
        <f>SUM(G4:G35)</f>
        <v>9221.1358731481487</v>
      </c>
      <c r="H36" s="15">
        <f>SUM(H4:H35)</f>
        <v>13693.386771625002</v>
      </c>
      <c r="I36" s="16"/>
      <c r="J36" s="16"/>
      <c r="K36" s="16"/>
    </row>
  </sheetData>
  <mergeCells count="1">
    <mergeCell ref="B1:H1"/>
  </mergeCells>
  <pageMargins left="0.7" right="0.7" top="0.75" bottom="0.75" header="0.3" footer="0.3"/>
  <pageSetup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6"/>
  <sheetViews>
    <sheetView workbookViewId="0">
      <selection activeCell="J10" sqref="J10"/>
    </sheetView>
  </sheetViews>
  <sheetFormatPr defaultRowHeight="15" x14ac:dyDescent="0.25"/>
  <cols>
    <col min="2" max="2" width="12.625" style="1" customWidth="1"/>
    <col min="3" max="3" width="19.875" style="4" bestFit="1" customWidth="1"/>
    <col min="4" max="4" width="11" style="4" bestFit="1" customWidth="1"/>
    <col min="5" max="5" width="9.125" style="5"/>
    <col min="6" max="6" width="9.625" style="4" bestFit="1" customWidth="1"/>
    <col min="7" max="7" width="12.125" style="3" customWidth="1"/>
    <col min="8" max="8" width="12.375" style="3" customWidth="1"/>
    <col min="9" max="11" width="9.125" style="3"/>
  </cols>
  <sheetData>
    <row r="1" spans="2:11" x14ac:dyDescent="0.25">
      <c r="B1" s="30" t="s">
        <v>35</v>
      </c>
      <c r="C1" s="30"/>
      <c r="D1" s="30"/>
      <c r="E1" s="30"/>
      <c r="F1" s="30"/>
      <c r="G1" s="30"/>
      <c r="H1" s="30"/>
    </row>
    <row r="3" spans="2:11" ht="30" x14ac:dyDescent="0.25">
      <c r="B3" s="7" t="s">
        <v>0</v>
      </c>
      <c r="C3" s="6" t="s">
        <v>33</v>
      </c>
      <c r="D3" s="6" t="s">
        <v>12</v>
      </c>
      <c r="E3" s="18" t="s">
        <v>11</v>
      </c>
      <c r="F3" s="6" t="s">
        <v>10</v>
      </c>
      <c r="G3" s="6" t="s">
        <v>13</v>
      </c>
      <c r="H3" s="6" t="s">
        <v>21</v>
      </c>
    </row>
    <row r="4" spans="2:11" x14ac:dyDescent="0.25">
      <c r="B4" s="10" t="s">
        <v>3</v>
      </c>
      <c r="C4" s="25" t="s">
        <v>14</v>
      </c>
      <c r="D4" s="26"/>
      <c r="E4" s="27"/>
      <c r="F4" s="26">
        <f t="shared" ref="F4:F10" si="0">D4*E4</f>
        <v>0</v>
      </c>
      <c r="G4" s="28">
        <f t="shared" ref="G4:G10" si="1">F4/27</f>
        <v>0</v>
      </c>
      <c r="H4" s="28">
        <f>F4*110/2000</f>
        <v>0</v>
      </c>
      <c r="J4" s="3" t="s">
        <v>37</v>
      </c>
    </row>
    <row r="5" spans="2:11" x14ac:dyDescent="0.25">
      <c r="B5" s="10"/>
      <c r="C5" s="25" t="s">
        <v>15</v>
      </c>
      <c r="D5" s="26">
        <v>7112.2813999999998</v>
      </c>
      <c r="E5" s="27">
        <v>5</v>
      </c>
      <c r="F5" s="26">
        <f t="shared" si="0"/>
        <v>35561.406999999999</v>
      </c>
      <c r="G5" s="28">
        <f t="shared" si="1"/>
        <v>1317.0891481481481</v>
      </c>
      <c r="H5" s="28">
        <f t="shared" ref="H5:H10" si="2">F5*110/2000</f>
        <v>1955.877385</v>
      </c>
    </row>
    <row r="6" spans="2:11" x14ac:dyDescent="0.25">
      <c r="B6" s="10"/>
      <c r="C6" s="25" t="s">
        <v>16</v>
      </c>
      <c r="D6" s="26">
        <v>4402.5005000000001</v>
      </c>
      <c r="E6" s="27">
        <v>4.5</v>
      </c>
      <c r="F6" s="26">
        <f t="shared" si="0"/>
        <v>19811.252250000001</v>
      </c>
      <c r="G6" s="28">
        <f t="shared" si="1"/>
        <v>733.75008333333335</v>
      </c>
      <c r="H6" s="28">
        <f t="shared" si="2"/>
        <v>1089.6188737499999</v>
      </c>
    </row>
    <row r="7" spans="2:11" x14ac:dyDescent="0.25">
      <c r="B7" s="10"/>
      <c r="C7" s="25" t="s">
        <v>17</v>
      </c>
      <c r="D7" s="26">
        <v>1267.8557000000001</v>
      </c>
      <c r="E7" s="27">
        <v>16.5</v>
      </c>
      <c r="F7" s="26">
        <f t="shared" si="0"/>
        <v>20919.619050000001</v>
      </c>
      <c r="G7" s="28">
        <f t="shared" si="1"/>
        <v>774.80070555555562</v>
      </c>
      <c r="H7" s="28">
        <f t="shared" si="2"/>
        <v>1150.5790477500002</v>
      </c>
    </row>
    <row r="8" spans="2:11" x14ac:dyDescent="0.25">
      <c r="B8" s="10"/>
      <c r="C8" s="25" t="s">
        <v>19</v>
      </c>
      <c r="D8" s="26">
        <v>63.6173</v>
      </c>
      <c r="E8" s="27">
        <v>26.25</v>
      </c>
      <c r="F8" s="26">
        <f t="shared" si="0"/>
        <v>1669.954125</v>
      </c>
      <c r="G8" s="28">
        <f t="shared" si="1"/>
        <v>61.85015277777778</v>
      </c>
      <c r="H8" s="28">
        <f t="shared" si="2"/>
        <v>91.847476874999998</v>
      </c>
    </row>
    <row r="9" spans="2:11" x14ac:dyDescent="0.25">
      <c r="B9" s="10"/>
      <c r="C9" s="25" t="s">
        <v>18</v>
      </c>
      <c r="D9" s="26">
        <v>2326.741</v>
      </c>
      <c r="E9" s="27">
        <v>14.25</v>
      </c>
      <c r="F9" s="26">
        <f t="shared" si="0"/>
        <v>33156.059249999998</v>
      </c>
      <c r="G9" s="28">
        <f t="shared" si="1"/>
        <v>1228.0021944444443</v>
      </c>
      <c r="H9" s="28">
        <f t="shared" si="2"/>
        <v>1823.5832587499999</v>
      </c>
    </row>
    <row r="10" spans="2:11" x14ac:dyDescent="0.25">
      <c r="B10" s="10"/>
      <c r="C10" s="25" t="s">
        <v>20</v>
      </c>
      <c r="D10" s="26">
        <v>63.6173</v>
      </c>
      <c r="E10" s="27">
        <v>18.5</v>
      </c>
      <c r="F10" s="26">
        <f t="shared" si="0"/>
        <v>1176.9200499999999</v>
      </c>
      <c r="G10" s="28">
        <f t="shared" si="1"/>
        <v>43.589631481481483</v>
      </c>
      <c r="H10" s="28">
        <f t="shared" si="2"/>
        <v>64.730602750000003</v>
      </c>
    </row>
    <row r="11" spans="2:11" x14ac:dyDescent="0.25">
      <c r="B11" s="10"/>
      <c r="C11" s="25"/>
      <c r="D11" s="26"/>
      <c r="E11" s="27"/>
      <c r="F11" s="26"/>
      <c r="G11" s="28"/>
      <c r="H11" s="28"/>
    </row>
    <row r="12" spans="2:11" x14ac:dyDescent="0.25">
      <c r="B12" s="10" t="s">
        <v>4</v>
      </c>
      <c r="C12" s="25" t="s">
        <v>28</v>
      </c>
      <c r="D12" s="26"/>
      <c r="E12" s="27"/>
      <c r="F12" s="26"/>
      <c r="G12" s="28"/>
      <c r="H12" s="28"/>
    </row>
    <row r="13" spans="2:11" x14ac:dyDescent="0.25">
      <c r="B13" s="10"/>
      <c r="C13" s="25"/>
      <c r="D13" s="26"/>
      <c r="E13" s="27"/>
      <c r="F13" s="26"/>
      <c r="G13" s="28"/>
      <c r="H13" s="28"/>
    </row>
    <row r="14" spans="2:11" x14ac:dyDescent="0.25">
      <c r="B14" s="10" t="s">
        <v>5</v>
      </c>
      <c r="C14" s="25" t="s">
        <v>31</v>
      </c>
      <c r="D14" s="26">
        <v>2198.3407999999999</v>
      </c>
      <c r="E14" s="27">
        <v>1.5</v>
      </c>
      <c r="F14" s="26">
        <f t="shared" ref="F14" si="3">D14*E14</f>
        <v>3297.5111999999999</v>
      </c>
      <c r="G14" s="28">
        <f t="shared" ref="G14" si="4">F14/27</f>
        <v>122.13004444444444</v>
      </c>
      <c r="H14" s="28">
        <f>F14*110/2000</f>
        <v>181.36311600000002</v>
      </c>
      <c r="J14" s="3" t="s">
        <v>37</v>
      </c>
    </row>
    <row r="15" spans="2:11" x14ac:dyDescent="0.25">
      <c r="B15" s="20"/>
      <c r="C15" s="2"/>
    </row>
    <row r="16" spans="2:11" s="17" customFormat="1" ht="15.75" x14ac:dyDescent="0.25">
      <c r="B16" s="11"/>
      <c r="C16" s="12"/>
      <c r="D16" s="12"/>
      <c r="E16" s="19"/>
      <c r="F16" s="13" t="s">
        <v>25</v>
      </c>
      <c r="G16" s="14">
        <f>SUM(G4:G14)</f>
        <v>4281.2119601851846</v>
      </c>
      <c r="H16" s="15">
        <f>SUM(H4:H14)</f>
        <v>6357.5997608750004</v>
      </c>
      <c r="I16" s="16"/>
      <c r="J16" s="16"/>
      <c r="K16" s="16"/>
    </row>
  </sheetData>
  <mergeCells count="1">
    <mergeCell ref="B1:H1"/>
  </mergeCells>
  <pageMargins left="0.7" right="0.7" top="0.75" bottom="0.75" header="0.3" footer="0.3"/>
  <pageSetup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Petroleum Cont. Mats.</vt:lpstr>
      <vt:lpstr>Enviro. Haz. Waste</vt:lpstr>
    </vt:vector>
  </TitlesOfParts>
  <Company>ms consultants,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Patton, John</dc:creator>
  <cp:lastModifiedBy>Brendlinger, Heath</cp:lastModifiedBy>
  <cp:lastPrinted>2016-08-16T21:10:40Z</cp:lastPrinted>
  <dcterms:created xsi:type="dcterms:W3CDTF">2016-08-16T18:01:24Z</dcterms:created>
  <dcterms:modified xsi:type="dcterms:W3CDTF">2020-04-06T20:56:58Z</dcterms:modified>
</cp:coreProperties>
</file>